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9"/>
  </bookViews>
  <sheets>
    <sheet name="Főösszesítő" sheetId="1" r:id="rId1"/>
    <sheet name="Munkanem összesítő" sheetId="2" r:id="rId2"/>
    <sheet name="33." sheetId="3" r:id="rId3"/>
    <sheet name="36." sheetId="4" r:id="rId4"/>
    <sheet name="37." sheetId="5" r:id="rId5"/>
    <sheet name="47." sheetId="6" r:id="rId6"/>
    <sheet name="80." sheetId="7" r:id="rId7"/>
    <sheet name="81." sheetId="8" r:id="rId8"/>
    <sheet name="82." sheetId="9" r:id="rId9"/>
    <sheet name="83." sheetId="10" r:id="rId10"/>
  </sheets>
  <definedNames/>
  <calcPr fullCalcOnLoad="1"/>
</workbook>
</file>

<file path=xl/sharedStrings.xml><?xml version="1.0" encoding="utf-8"?>
<sst xmlns="http://schemas.openxmlformats.org/spreadsheetml/2006/main" count="366" uniqueCount="187">
  <si>
    <t>Ssz.</t>
  </si>
  <si>
    <t>Megnevezés</t>
  </si>
  <si>
    <t>Anyagköltség</t>
  </si>
  <si>
    <t>Díjköltség</t>
  </si>
  <si>
    <t>33</t>
  </si>
  <si>
    <t>Falazás és egyéb kőműves munkák</t>
  </si>
  <si>
    <t>Tételszám</t>
  </si>
  <si>
    <t>Tétel szövege</t>
  </si>
  <si>
    <t>Menny.</t>
  </si>
  <si>
    <t>Egység</t>
  </si>
  <si>
    <t>Normaidő</t>
  </si>
  <si>
    <t>Anyag egységár</t>
  </si>
  <si>
    <t>Díj egységre</t>
  </si>
  <si>
    <t>Anyag összesen</t>
  </si>
  <si>
    <t>Díj összesen</t>
  </si>
  <si>
    <t>Megjegyzés</t>
  </si>
  <si>
    <t>ÉNGY kód</t>
  </si>
  <si>
    <t>33-063-1.1.3</t>
  </si>
  <si>
    <t>Faláttörés 30x30 cm méretig, téglafalban, többlet minden további 1/2 tégla vastagságért</t>
  </si>
  <si>
    <t>db</t>
  </si>
  <si>
    <t>[ÖN]</t>
  </si>
  <si>
    <t xml:space="preserve"> 330630094715</t>
  </si>
  <si>
    <t>33-063-1.1.2</t>
  </si>
  <si>
    <t>Faláttörés 30x30 cm méretig, téglafalban, 12,01-25 cm falvastagság között</t>
  </si>
  <si>
    <t xml:space="preserve"> 330630094703</t>
  </si>
  <si>
    <t>Munkanem összesen (HUF)</t>
  </si>
  <si>
    <t>36</t>
  </si>
  <si>
    <t>Vakolás és rabicolás</t>
  </si>
  <si>
    <t>36-090-1.1.1-0550030</t>
  </si>
  <si>
    <t>Vakolatjavítás oldalfalon, tégla-, beton-, kőfelületen vagy építőlemezen, a meglazult, sérült vakolat előzetes leverésével, hiánypótlás 5% alatt, Hvb4-mc, beltéri, vakoló, cementes mészhabarcs mészpéppel Fűtőtestek mögötti falfelület szükség szerinti javítása</t>
  </si>
  <si>
    <t>37</t>
  </si>
  <si>
    <t>Égéstermék-elvezető berendezések</t>
  </si>
  <si>
    <t>37-000-1.3</t>
  </si>
  <si>
    <t>Szerelt szigetelt kémény bontása, deponálása, elszállítása</t>
  </si>
  <si>
    <t>47</t>
  </si>
  <si>
    <t>Felületképzés</t>
  </si>
  <si>
    <t>47-011-91.1.1-0156501</t>
  </si>
  <si>
    <t>Műanyag-diszperziós festékrendszer felhordása új vagy régi lekapart, lemosott, vakolaton, tagolatlan sima felületen, Multifund matt, mosásálló beltéri festék, fehér, Multidecor díszítő festékkel Fűtőtestek mögötti falfelület</t>
  </si>
  <si>
    <t>80</t>
  </si>
  <si>
    <t>Általános épületgépészeti szigetelés</t>
  </si>
  <si>
    <t>80-001-1.4.1.1.1-0125106</t>
  </si>
  <si>
    <t>Fűtési, HMV, HHV vezetékek szigetelése (ívek, idomok, szerelvények szigetelése és burkolás nélkül), szintetikus gumi alapú kaucsuk csőhéjjal csupasz kivitelben, ragasztással, öntapadó ragasztó szalag lezárással, NÁ 108 mm csőátmérőig, Armacell AF/Armaflex csőhéj AF4, falvastagság: 18,5 mm, külső csőátmérő 25 mm, R: AF-4-025</t>
  </si>
  <si>
    <t>m</t>
  </si>
  <si>
    <t xml:space="preserve"> 800011414774</t>
  </si>
  <si>
    <t>81</t>
  </si>
  <si>
    <t>Épületgépészeti csővezeték szerelése</t>
  </si>
  <si>
    <t>81-000-1.1.1</t>
  </si>
  <si>
    <t>Csővezetékek bontása, horganyzott vagy fekete acélcsövek tartószerkezetről, vagy padlócsatornából lángvágással, deponálással, DN 50 méretig</t>
  </si>
  <si>
    <t xml:space="preserve"> 810000834682</t>
  </si>
  <si>
    <t>81-003-1.2.1.1.1.1.2-0110010</t>
  </si>
  <si>
    <t>Gázvezeték, Fekete acélcső szerelése, hegesztett kötésekkel, cső elhelyezése szakaszos nyomáspróbával, szabadon, tartószerkezettel, csőátmérő DN 100-méretig, DN 20, Fekete acélcső A 37X 3/4" simavégű</t>
  </si>
  <si>
    <t xml:space="preserve"> 810030882182</t>
  </si>
  <si>
    <t>81-001-1.6.1.1.1.1.3-0120011</t>
  </si>
  <si>
    <t>Ivóvíz vezeték, Horganyzott cső szerelése, menetes kötésekkel, cső elhelyezése csőidomokkal, szakaszos nyomáspróbával, tartószerkezetre, DN 50 méretig, DN 20, Horganyzott acélcső A 37X minőségű 3/4" menetes</t>
  </si>
  <si>
    <t xml:space="preserve"> 810010858845</t>
  </si>
  <si>
    <t>81-004-1.4.1.1.1.2-0110007</t>
  </si>
  <si>
    <t>Fűtési vezeték, Fekete acélcső szerelése, hegesztett kötésekkel, tartószerkezettel, szakaszos nyomáspróbával, szabadon, horonyba vagy padlócsatornába, irányváltozás csőhajlítással, DN 15, Fekete acélcső, A 37X 1/2" simavégű</t>
  </si>
  <si>
    <t xml:space="preserve"> 810040903205</t>
  </si>
  <si>
    <t>81-002-3.2.1.1.1-0130969</t>
  </si>
  <si>
    <t>PVC lefolyóvezeték szerelése, tokos, gumigyűrűs kötésekkel, cső elhelyezése csőidomokkal, szakaszos tömörségi próbával, szabadon, DN 32, PIPELIFE PVC-U tokos lefolyócső 32x1,8x500 mm, KAEM032/0.5M</t>
  </si>
  <si>
    <t xml:space="preserve"> 810023214005</t>
  </si>
  <si>
    <t>82</t>
  </si>
  <si>
    <t>Épületgépészeti szerelvények és berendezések szerelése</t>
  </si>
  <si>
    <t>82-000-1.2.1</t>
  </si>
  <si>
    <t>Szerelvények leszerelése, menetes szerelvények, DN 50 méretig</t>
  </si>
  <si>
    <t xml:space="preserve"> 820000922943</t>
  </si>
  <si>
    <t>82-000-4.2.1.1</t>
  </si>
  <si>
    <t>Gáz- és fűtésszerelési berendezési tárgyak leszerelése, fűtésszerelési berendezési tárgyak kazánok 60 kW-ig</t>
  </si>
  <si>
    <t xml:space="preserve"> 820000923202</t>
  </si>
  <si>
    <t>82-005-1.12.1-0352001</t>
  </si>
  <si>
    <t xml:space="preserve">Föld- vagy PB gáz tüzelésű, melegvízüzemű, acéllemez kondenzációs kazán elhelyezése és bekötése, 40 kW teljesítményig, Viessmann Vitodens 100-W B1KA 6,5-26,0 kW kondenzációs fűtő gázkazán, tároló-előnykapcsolással és vezérlőpanelre integrált időjáráskövető szabályozással, modulációs égővel </t>
  </si>
  <si>
    <t>82-016-15.1-0322383</t>
  </si>
  <si>
    <t>Füstgázkészletek (csövek, idomok) elhelyezése zárt égésterű, fűtési és/vagy használati melegvízkészítő kazánok részére, felszerelve, szerelőkőműves munka nélkül, 60/100 mm, Viessmann PPs égéstermék-elvezetés  - AZ ellenőrző idom egyenes, 60/100 PPs - AZ tetőátvezetés 60/100 PPs - AZ cső 60/100 PPs, 3 m</t>
  </si>
  <si>
    <t>82-016-12.1</t>
  </si>
  <si>
    <t>Kazánház, illetve hőközpont beszabályozása, beüzemelése 23.260 W teljesítményig</t>
  </si>
  <si>
    <t xml:space="preserve"> 820161025510</t>
  </si>
  <si>
    <t>82-016-13.1</t>
  </si>
  <si>
    <t>Próbafűtés, radiátorok beszabályozása 23.260 W teljesítményig</t>
  </si>
  <si>
    <t xml:space="preserve"> 820161025563</t>
  </si>
  <si>
    <t>82-016-12.2</t>
  </si>
  <si>
    <t>Belső földgáz fogyasztói rendszer hatósági nyomáspróbája.</t>
  </si>
  <si>
    <t>82-000-4.11.1.1</t>
  </si>
  <si>
    <t>Gáz- és fűtésszerelési berendezési tárgyak leszerelése, fűtésszerelési berendezési tárgyak acéllemez radiátor, 10 tagig</t>
  </si>
  <si>
    <t xml:space="preserve"> 820001858574</t>
  </si>
  <si>
    <t>82-000-4.11.1.2</t>
  </si>
  <si>
    <t>Gáz- és fűtésszerelési berendezési tárgyak leszerelése, fűtésszerelési berendezési tárgyak acéllemez radiátor, 11 - 20 tag között</t>
  </si>
  <si>
    <t xml:space="preserve"> 820001858586</t>
  </si>
  <si>
    <t>82-000-4.11.1.3</t>
  </si>
  <si>
    <t>Gáz- és fűtésszerelési berendezési tárgyak leszerelése, fűtésszerelési berendezési tárgyak acéllemez radiátor, 20 tag felett</t>
  </si>
  <si>
    <t xml:space="preserve"> 820001858591</t>
  </si>
  <si>
    <t>82-000-4.2.8</t>
  </si>
  <si>
    <t>Gáz- és fűtésszerelési berendezési tárgyak leszerelése, fűtésszerelési berendezési tárgyak szaniter szivattyúk víz-fűtés</t>
  </si>
  <si>
    <t xml:space="preserve"> 820000923432</t>
  </si>
  <si>
    <t>82-000-3.11.2</t>
  </si>
  <si>
    <t>Vízellátás berendezési tárgyak leszerelése, elektromos hőtároló, 51-120 liter között</t>
  </si>
  <si>
    <t xml:space="preserve"> 820000923071</t>
  </si>
  <si>
    <t>82-004-3.1.1-0322191</t>
  </si>
  <si>
    <t>Közvetett fűtésű, álló vagy fekvő, fixen beépített fűtő csőkígyóval vagy nélkül, tároló berendezés elhelyezése és bekötése, egy fűtőkígyós kivitelben, 200 l-ig, Viessmann Vitocell 100-W álló melegvíz tároló acélból, használati melegvíz készítéshez, Ceraprotect zománcozással, magnézium anódos védelemmel, nagyteljesítményű fűtőcsőspirállal, hőszigeteléssel. Tároló-űrtartalom: 120 liter</t>
  </si>
  <si>
    <t>82-012-3.2.1.4-0425754</t>
  </si>
  <si>
    <t>Acéllemez kompakt lapradiátor elhelyezése, széthordással, tartókkal, bekötéssel, 2 soros, 1600 mm-ig, 600 mm, D-ÉG (Dunaferr) LUX-UNI univerzális 6 csatl.lapradiátor DK (22 típus), 2-soros, 2 konvektorlemezes, burkolattal, 600x 400 mm, fűtőtelj. (90/70/20°C): 940 W</t>
  </si>
  <si>
    <t xml:space="preserve"> 820120998084</t>
  </si>
  <si>
    <t>82-012-3.2.1.4-0425756</t>
  </si>
  <si>
    <t>Acéllemez kompakt lapradiátor elhelyezése, széthordással, tartókkal, bekötéssel, 2 soros, 1600 mm-ig, 600 mm, D-ÉG (Dunaferr) LUX-UNI univerzális 6 csatl.lapradiátor DK (22 típus), 2-soros, 2 konvektorlemezes, burkolattal, 600x 600 mm, fűtőtelj. (90/70/20°C): 1411 W</t>
  </si>
  <si>
    <t xml:space="preserve"> 820120998106</t>
  </si>
  <si>
    <t>82-012-3.2.1.4-0425758</t>
  </si>
  <si>
    <t>Acéllemez kompakt lapradiátor elhelyezése, széthordással, tartókkal, bekötéssel, 2 soros, 1600 mm-ig, 600 mm, D-ÉG (Dunaferr) LUX-UNI univerzális 6 csatl.lapradiátor DK (22 típus), 2-soros, 2 konvektorlemezes, burkolattal, 600x 800 mm, fűtőtelj. (90/70/20°C): 1881 W</t>
  </si>
  <si>
    <t xml:space="preserve"> 820120998123</t>
  </si>
  <si>
    <t>82-012-3.2.1.4-0425759</t>
  </si>
  <si>
    <t>Acéllemez kompakt lapradiátor elhelyezése, széthordással, tartókkal, bekötéssel, 2 soros, 1600 mm-ig, 600 mm, D-ÉG (Dunaferr) LUX-UNI univerzális 6 csatl.lapradiátor DK (22 típus), 2-soros, 2 konvektorlemezes, burkolattal, 600x 900 mm, fűtőtelj. (90/70/20°C): 2116 W</t>
  </si>
  <si>
    <t xml:space="preserve"> 820120998135</t>
  </si>
  <si>
    <t>82-012-3.2.1.4-0425760</t>
  </si>
  <si>
    <t>Acéllemez kompakt lapradiátor elhelyezése, széthordással, tartókkal, bekötéssel, 2 soros, 1600 mm-ig, 600 mm, D-ÉG (Dunaferr) LUX-UNI univerzális 6 csatl.lapradiátor DK (22 típus), 2-soros, 2 konvektorlemezes, burkolattal, 600x1000 mm, fűtőtelj. (90/70/20°C): 2351 W</t>
  </si>
  <si>
    <t xml:space="preserve"> 820120998140</t>
  </si>
  <si>
    <t>82-012-3.2.1.4-0425761</t>
  </si>
  <si>
    <t>Acéllemez kompakt lapradiátor elhelyezése, széthordással, tartókkal, bekötéssel, 2 soros, 1600 mm-ig, 600 mm, D-ÉG (Dunaferr) LUX-UNI univerzális 6 csatl.lapradiátor DK (22 típus), 2-soros, 2 konvektorlemezes, burkolattal, 600x1100 mm, fűtőtelj. (90/70/20°C): 2586 W</t>
  </si>
  <si>
    <t xml:space="preserve"> 820120998152</t>
  </si>
  <si>
    <t>82-012-3.2.1.4-0425762</t>
  </si>
  <si>
    <t>Acéllemez kompakt lapradiátor elhelyezése, széthordással, tartókkal, bekötéssel, 2 soros, 1600 mm-ig, 600 mm, D-ÉG (Dunaferr) LUX-UNI univerzális 6 csatl.lapradiátor DK (22 típus), 2-soros, 2 konvektorlemezes, burkolattal, 600x1200 mm, fűtőtelj. (90/70/20°C): 2821 W</t>
  </si>
  <si>
    <t xml:space="preserve"> 820120998164</t>
  </si>
  <si>
    <t>82-001-7.2.2-0130613</t>
  </si>
  <si>
    <t>Kétoldalon menetes vagy roppantógyűrűs szerelvény elhelyezése, külső vagy belső menettel, illetve hollandival csatlakoztatva DN 15 gömbcsap, víz- és gázfőcsap, MOFÉM Alfa gömbcsap, 1/2", zártházas konstrukció, széles hőmérséklet tartomány, kód: 513-0015-00</t>
  </si>
  <si>
    <t xml:space="preserve"> 820013240664</t>
  </si>
  <si>
    <t>82-001-7.2.2-0130598</t>
  </si>
  <si>
    <t>Kétoldalon menetes vagy roppantógyűrűs szerelvény elhelyezése, külső vagy belső menettel, illetve hollandival csatlakoztatva DN 15 gömbcsap, víz- és gázfőcsap, MOFÉM AHA Univerzális gömbcsap 1/2" kb. menettel, toldattal, névleges méret 15 mm, sárgaréz, natúr, 16 bar, Kód: 113-0009-00</t>
  </si>
  <si>
    <t xml:space="preserve"> 820010933633</t>
  </si>
  <si>
    <t>82-001-7.3.8-0117038</t>
  </si>
  <si>
    <t>Kétoldalon menetes vagy roppantógyűrűs szerelvény elhelyezése, külső vagy belső menettel, illetve hollandival csatlakoztatva DN 20 biztonsági szerelvény, GIACOMINI biztonsági szelep, 2,5 bar lefúvási nyomásra, R140, 3/4"</t>
  </si>
  <si>
    <t xml:space="preserve"> 820012136550</t>
  </si>
  <si>
    <t>82-001-13.2-0015028</t>
  </si>
  <si>
    <t>Három- vagy négyoldalon menetes vagy roppantógyűrűs szerelvény elhelyezése, külső vagy belső menettel, illetve hollandival csatlakoztatva DN 25, termosztatikus keverőszelep, állítható hőmérséklet 30-65°C között, forrázás védelemmel, Csz.: 7739300117</t>
  </si>
  <si>
    <t>82-004-6.2.1.1-0722051</t>
  </si>
  <si>
    <t>Zárt tágulási tartály elhelyezése és bekötése (nyomástartó-, gáztalanító és vízutántöltő  berendezések a 82-004-21-es tételtől), használati melegvíz hálózatban, membrános, 2-80 liter között, Flamco Airfix 2 membrános tágulási tartály 5 bar, 70 °C, Rendelési szám: 24001</t>
  </si>
  <si>
    <t xml:space="preserve"> 820040955206</t>
  </si>
  <si>
    <t>82-001-16.2.5-0113212</t>
  </si>
  <si>
    <t>Fűtőtest szerelvény elhelyezése külső vagy belső menettel, illetve hollandival csatlakoztatva DN 15 termosztatikus szelep, termosztatikus szelep szett, Danfoss sarok kivitelű termosztatikus szeleptest, előbeálítással, 013G0013, RA-N 1/2"</t>
  </si>
  <si>
    <t xml:space="preserve"> 820010943716</t>
  </si>
  <si>
    <t>82-001-16.2.3-0113282</t>
  </si>
  <si>
    <t>Fűtőtest szerelvény elhelyezése külső vagy belső menettel, illetve hollandival csatlakoztatva DN 15 visszatérő elzárószelep, Danfoss egyenes kivitelű visszatérő csavarzat, beszabályozási, elzárási, ürítés funkcióval, 003L0144, RLV 1/2"</t>
  </si>
  <si>
    <t xml:space="preserve"> 820010943263</t>
  </si>
  <si>
    <t>82-001-17.1.1-0113257</t>
  </si>
  <si>
    <t>Termosztatikus szelepfej felszerelése radiátorszelepre, KLAPP csatlakozóval rögzítve, Danfoss termosztatikus fej beépített érzékelővel, rongálás ellen védett, 013G2920, RA 2920, 5-26℃</t>
  </si>
  <si>
    <t xml:space="preserve"> 820010945503</t>
  </si>
  <si>
    <t>82-007-10.1.1-0345211</t>
  </si>
  <si>
    <t xml:space="preserve">Lemezes hőcserélő elhelyezése és bekötése fűtési rendszerbe, fali vagy álló tartószerkezettel, 120 kW teljesítményig, menetes csatlakozással. Falra szerelhető kivitel, forrasztott nemesacélból, tartóval, 20 kW  </t>
  </si>
  <si>
    <t>82-004-6.1.1.1-0721009</t>
  </si>
  <si>
    <t>Zárt tágulási tartály elhelyezése és bekötése (nyomástartó-, gáztalanító és vízutántöltő  berendezések a 82-004-21-es tételtől), fűtési és hűtési rendszerekben, membrános, 2-80 liter között, ZILMET 24 literes zárt tágulási tartály, 4 bar túlnyomásra, cikkszám 4-0301-025</t>
  </si>
  <si>
    <t xml:space="preserve"> 820040954400</t>
  </si>
  <si>
    <t>82-008-3.1.4.1.1-0125678</t>
  </si>
  <si>
    <t>Fűtés-, klíma-, hűtéstechnika nedvestengelyű nagyhatásfokú szabályozott szivattyú, menetes vagy karimás kötéssel, egyes szivattyúk, DN 15-25, Wilo-Stratos PICO 25/1-6-130 nedvestengelyű nagy hatásfokú keringető szivattyú, DN 25,menetes csatl., A-energiaoszt., PN10, 1~230V, IP44, +2...+110°C, C:4132467</t>
  </si>
  <si>
    <t xml:space="preserve"> 820082184304</t>
  </si>
  <si>
    <t>82-001-7.4.1-0115544</t>
  </si>
  <si>
    <t>Kétoldalon menetes vagy roppantógyűrűs szerelvény elhelyezése, külső vagy belső menettel, illetve hollandival csatlakoztatva DN 25 szelepek, csappantyúk (szabályzó, folytó-elzáró, beavatkozó), OVENTROP visszacsapó szelep, Viton tömítéssel, PN25, DN25, G 1" bm., (0...+100)°C, nyitónyomás 40 mbar, kvs=13,00, vörösöntvény szelepházzal, 1072008</t>
  </si>
  <si>
    <t xml:space="preserve"> 820010935461</t>
  </si>
  <si>
    <t>82-005-16.2-0120121</t>
  </si>
  <si>
    <t>Manométer elhelyezése, lemezházas, Manométer lemezházas, M 20 x 1,5 menettel 1,6 % pontossággal PM 1012 típus, átmérő 100 mm Méréshatár: 0-0.6;0-1.0;0-1.6;0-2.5 bar</t>
  </si>
  <si>
    <t xml:space="preserve"> 820050959796</t>
  </si>
  <si>
    <t>82-005-17.1.1-0212206</t>
  </si>
  <si>
    <t>Hőmérő elhelyezése, egyenes hőmérő, kicsi, Védőszerelvényes ipari hőmérő, MSZ 11210/2-72 kis egyenes hőmérő 0 C-tól 160 C 63 mm benyúlással</t>
  </si>
  <si>
    <t xml:space="preserve"> 820050959864</t>
  </si>
  <si>
    <t>82-002-5.1.1.2-0324303</t>
  </si>
  <si>
    <t>Impulzusadó térfogatáram-mérő (hőmennyiségmérő) elhelyezése, hőérzékelők beépítésével, hitelesítéssel, menetes kötéssel, egysugaras, DN 20, SIEMENS UH50-2.5, ultrahangos hőmennyiségmérő, fűtés-, hűtés-, vagy fűtés/hűtés mérésére, Qn=2,5m3/h, 1" menetes, Csz.:UH50-2.5</t>
  </si>
  <si>
    <t xml:space="preserve"> 820022575913</t>
  </si>
  <si>
    <t>83</t>
  </si>
  <si>
    <t>Szellőztető berendezések</t>
  </si>
  <si>
    <t>83-007-4.1</t>
  </si>
  <si>
    <t>Konyhai páraelszívók, központi elszívásra, falra szerelve</t>
  </si>
  <si>
    <t>83-002-4.1.6.1.1-0143332</t>
  </si>
  <si>
    <t>Egyéb befúvó és elszívó szerkezetek, kör vagy négyszög keresztmetszetű levegő bevezető elem felszerelése falnyílásba vagy nyilászáróba, falnyílásba, NÁ 160 mm-ig, HELIOS ZLA 160 termosztatikus levegő bevezető elem, 100 m3/h, NÁ 160, Cikkszám: 0216</t>
  </si>
  <si>
    <t xml:space="preserve"> 830021110996</t>
  </si>
  <si>
    <t>Összesen (HUF)</t>
  </si>
  <si>
    <t>Költségvetés főösszesítő</t>
  </si>
  <si>
    <t>1 Építmény közvetlen költségei</t>
  </si>
  <si>
    <t>1.2 Akadályoztatási költség</t>
  </si>
  <si>
    <t>1.3 Építés közvetlen költségei</t>
  </si>
  <si>
    <t>2.1 Árkockázati fedezet vetítési alap</t>
  </si>
  <si>
    <t>2.2 Árkockázati fedezet</t>
  </si>
  <si>
    <t>2.3 Anyagigazgatási költség vetítési alap</t>
  </si>
  <si>
    <t>2.4 Anyagigazgatási költség</t>
  </si>
  <si>
    <t>2.5 Fedezet vetítési alap</t>
  </si>
  <si>
    <t>2.6 Fedezet</t>
  </si>
  <si>
    <t>3.1 Tartalékkeret vetítési alap</t>
  </si>
  <si>
    <t>3.2 Tartalékkeret</t>
  </si>
  <si>
    <t>3.5 Költségtérítések (19-es munkanem)</t>
  </si>
  <si>
    <t>4.1 ÁFA vetítési alap</t>
  </si>
  <si>
    <t>4.2 ÁFA</t>
  </si>
  <si>
    <t>5 A munka ára (HUF)</t>
  </si>
  <si>
    <t>HHV, HMV rendszer fertőtlenítés, vízminta vétel, vizsgálat.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</si>
</sst>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10" fontId="2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11.8515625" style="0" customWidth="1"/>
    <col min="3" max="4" width="15.421875" style="0" customWidth="1"/>
  </cols>
  <sheetData>
    <row r="1" ht="12.75">
      <c r="A1" s="4"/>
    </row>
    <row r="3" spans="1:4" ht="18.75">
      <c r="A3" s="14" t="s">
        <v>170</v>
      </c>
      <c r="B3" s="14"/>
      <c r="C3" s="14"/>
      <c r="D3" s="14"/>
    </row>
    <row r="4" spans="1:4" ht="12.75">
      <c r="A4" s="1" t="s">
        <v>1</v>
      </c>
      <c r="B4" s="2"/>
      <c r="C4" s="2" t="s">
        <v>2</v>
      </c>
      <c r="D4" s="2" t="s">
        <v>3</v>
      </c>
    </row>
    <row r="5" spans="1:4" ht="12.75">
      <c r="A5" s="3" t="s">
        <v>171</v>
      </c>
      <c r="B5" s="3"/>
      <c r="C5" s="4">
        <f>'Munkanem összesítő'!C10</f>
        <v>0</v>
      </c>
      <c r="D5" s="4">
        <f>'Munkanem összesítő'!D10</f>
        <v>0</v>
      </c>
    </row>
    <row r="6" spans="1:4" ht="12.75">
      <c r="A6" s="9" t="s">
        <v>172</v>
      </c>
      <c r="B6" s="10">
        <v>0</v>
      </c>
      <c r="C6" s="9">
        <v>0</v>
      </c>
      <c r="D6" s="9">
        <f>ROUND(D5*B6,0)</f>
        <v>0</v>
      </c>
    </row>
    <row r="7" spans="1:4" ht="12.75">
      <c r="A7" s="3" t="s">
        <v>173</v>
      </c>
      <c r="B7" s="3"/>
      <c r="C7" s="3">
        <f>ROUND(C6+C5,0)</f>
        <v>0</v>
      </c>
      <c r="D7" s="3">
        <f>ROUND(D6+D5,0)</f>
        <v>0</v>
      </c>
    </row>
    <row r="8" spans="1:4" ht="12.75">
      <c r="A8" s="3" t="s">
        <v>174</v>
      </c>
      <c r="B8" s="3"/>
      <c r="C8" s="3">
        <f>ROUND(C7,0)</f>
        <v>0</v>
      </c>
      <c r="D8" s="3">
        <v>0</v>
      </c>
    </row>
    <row r="9" spans="1:4" ht="12.75">
      <c r="A9" s="9" t="s">
        <v>175</v>
      </c>
      <c r="B9" s="10">
        <v>0</v>
      </c>
      <c r="C9" s="9">
        <f>ROUND(C8*B9,0)</f>
        <v>0</v>
      </c>
      <c r="D9" s="9">
        <v>0</v>
      </c>
    </row>
    <row r="10" spans="1:4" ht="12.75">
      <c r="A10" s="3" t="s">
        <v>176</v>
      </c>
      <c r="B10" s="3"/>
      <c r="C10" s="3">
        <f>ROUND(C9+C8,0)</f>
        <v>0</v>
      </c>
      <c r="D10" s="3">
        <v>0</v>
      </c>
    </row>
    <row r="11" spans="1:4" ht="12.75">
      <c r="A11" s="9" t="s">
        <v>177</v>
      </c>
      <c r="B11" s="10">
        <v>0</v>
      </c>
      <c r="C11" s="9">
        <f>ROUND(C10*B11,0)</f>
        <v>0</v>
      </c>
      <c r="D11" s="9">
        <v>0</v>
      </c>
    </row>
    <row r="12" spans="1:4" ht="12.75">
      <c r="A12" s="3" t="s">
        <v>178</v>
      </c>
      <c r="B12" s="3"/>
      <c r="C12" s="3">
        <v>0</v>
      </c>
      <c r="D12" s="3">
        <f>ROUND(D7,0)</f>
        <v>0</v>
      </c>
    </row>
    <row r="13" spans="1:4" ht="12.75">
      <c r="A13" s="9" t="s">
        <v>179</v>
      </c>
      <c r="B13" s="10">
        <v>0</v>
      </c>
      <c r="C13" s="9">
        <v>0</v>
      </c>
      <c r="D13" s="9">
        <f>ROUND(D12*B13,0)</f>
        <v>0</v>
      </c>
    </row>
    <row r="14" spans="1:4" ht="12.75">
      <c r="A14" s="3" t="s">
        <v>180</v>
      </c>
      <c r="B14" s="3"/>
      <c r="C14" s="12">
        <f>ROUND(C11+C10+D12+D13,0)</f>
        <v>0</v>
      </c>
      <c r="D14" s="12"/>
    </row>
    <row r="15" spans="1:4" ht="12.75">
      <c r="A15" s="9" t="s">
        <v>181</v>
      </c>
      <c r="B15" s="10">
        <v>0</v>
      </c>
      <c r="C15" s="13">
        <f>ROUND(C14*B15,0)</f>
        <v>0</v>
      </c>
      <c r="D15" s="13"/>
    </row>
    <row r="16" spans="1:2" ht="12.75">
      <c r="A16" s="3" t="s">
        <v>182</v>
      </c>
      <c r="B16" s="3"/>
    </row>
    <row r="17" spans="1:4" ht="12.75">
      <c r="A17" s="3" t="s">
        <v>183</v>
      </c>
      <c r="B17" s="3"/>
      <c r="C17" s="12">
        <f>ROUND(C16+C14+C15+D16,0)</f>
        <v>0</v>
      </c>
      <c r="D17" s="12"/>
    </row>
    <row r="18" spans="1:4" ht="12.75">
      <c r="A18" s="9" t="s">
        <v>184</v>
      </c>
      <c r="B18" s="10">
        <v>0.27</v>
      </c>
      <c r="C18" s="12">
        <f>ROUND(C17*B18,0)</f>
        <v>0</v>
      </c>
      <c r="D18" s="12"/>
    </row>
    <row r="19" spans="1:4" ht="14.25">
      <c r="A19" s="7" t="s">
        <v>185</v>
      </c>
      <c r="B19" s="7"/>
      <c r="C19" s="11">
        <f>ROUND(C18+C17,0)</f>
        <v>0</v>
      </c>
      <c r="D19" s="11"/>
    </row>
  </sheetData>
  <sheetProtection/>
  <mergeCells count="6">
    <mergeCell ref="C19:D19"/>
    <mergeCell ref="C18:D18"/>
    <mergeCell ref="C17:D17"/>
    <mergeCell ref="C15:D15"/>
    <mergeCell ref="C14:D14"/>
    <mergeCell ref="A3:D3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25.5">
      <c r="A2" s="3">
        <v>1</v>
      </c>
      <c r="B2" s="4" t="s">
        <v>164</v>
      </c>
      <c r="C2" s="3" t="s">
        <v>165</v>
      </c>
      <c r="D2" s="4">
        <v>1</v>
      </c>
      <c r="E2" s="3" t="s">
        <v>19</v>
      </c>
      <c r="F2" s="3">
        <v>6</v>
      </c>
      <c r="G2" s="3"/>
      <c r="H2" s="3"/>
      <c r="I2" s="4">
        <f>ROUND(G2*D2,0)</f>
        <v>0</v>
      </c>
      <c r="J2" s="4">
        <f>ROUND(H2*D2,0)</f>
        <v>0</v>
      </c>
      <c r="K2" s="5"/>
      <c r="L2" s="6"/>
    </row>
    <row r="3" spans="1:12" ht="89.25">
      <c r="A3" s="3">
        <v>2</v>
      </c>
      <c r="B3" s="4" t="s">
        <v>166</v>
      </c>
      <c r="C3" s="3" t="s">
        <v>167</v>
      </c>
      <c r="D3" s="4">
        <v>1</v>
      </c>
      <c r="E3" s="3" t="s">
        <v>19</v>
      </c>
      <c r="F3" s="3">
        <v>1.66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168</v>
      </c>
    </row>
    <row r="4" spans="3:10" s="7" customFormat="1" ht="14.25">
      <c r="C4" s="7" t="s">
        <v>25</v>
      </c>
      <c r="I4" s="8">
        <f>ROUND(SUM(I2:I3),0)</f>
        <v>0</v>
      </c>
      <c r="J4" s="8">
        <f>ROUND(SUM(J2:J3),0)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scale="60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9.00390625" style="0" customWidth="1"/>
    <col min="3" max="4" width="14.421875" style="0" customWidth="1"/>
  </cols>
  <sheetData>
    <row r="1" spans="1:4" ht="12.75">
      <c r="A1" s="1" t="s">
        <v>0</v>
      </c>
      <c r="B1" s="1" t="s">
        <v>1</v>
      </c>
      <c r="C1" s="2" t="s">
        <v>2</v>
      </c>
      <c r="D1" s="2" t="s">
        <v>3</v>
      </c>
    </row>
    <row r="2" spans="1:4" s="5" customFormat="1" ht="12.75">
      <c r="A2" s="3" t="s">
        <v>4</v>
      </c>
      <c r="B2" s="3" t="s">
        <v>5</v>
      </c>
      <c r="C2" s="3">
        <f>'33.'!I4</f>
        <v>0</v>
      </c>
      <c r="D2" s="3">
        <f>'33.'!J4</f>
        <v>0</v>
      </c>
    </row>
    <row r="3" spans="1:4" s="5" customFormat="1" ht="12.75">
      <c r="A3" s="3" t="s">
        <v>26</v>
      </c>
      <c r="B3" s="3" t="s">
        <v>27</v>
      </c>
      <c r="C3" s="3">
        <f>'36.'!I3</f>
        <v>0</v>
      </c>
      <c r="D3" s="3">
        <f>'36.'!J3</f>
        <v>0</v>
      </c>
    </row>
    <row r="4" spans="1:4" s="5" customFormat="1" ht="12.75">
      <c r="A4" s="3" t="s">
        <v>30</v>
      </c>
      <c r="B4" s="3" t="s">
        <v>31</v>
      </c>
      <c r="C4" s="3">
        <f>'37.'!I3</f>
        <v>0</v>
      </c>
      <c r="D4" s="3">
        <f>'37.'!J3</f>
        <v>0</v>
      </c>
    </row>
    <row r="5" spans="1:4" s="5" customFormat="1" ht="12.75">
      <c r="A5" s="3" t="s">
        <v>34</v>
      </c>
      <c r="B5" s="3" t="s">
        <v>35</v>
      </c>
      <c r="C5" s="3">
        <f>'47.'!I3</f>
        <v>0</v>
      </c>
      <c r="D5" s="3">
        <f>'47.'!J3</f>
        <v>0</v>
      </c>
    </row>
    <row r="6" spans="1:4" s="5" customFormat="1" ht="12.75">
      <c r="A6" s="3" t="s">
        <v>38</v>
      </c>
      <c r="B6" s="3" t="s">
        <v>39</v>
      </c>
      <c r="C6" s="3">
        <f>'80.'!I3</f>
        <v>0</v>
      </c>
      <c r="D6" s="3">
        <f>'80.'!J3</f>
        <v>0</v>
      </c>
    </row>
    <row r="7" spans="1:4" s="5" customFormat="1" ht="12.75">
      <c r="A7" s="3" t="s">
        <v>44</v>
      </c>
      <c r="B7" s="3" t="s">
        <v>45</v>
      </c>
      <c r="C7" s="3">
        <f>'81.'!I7</f>
        <v>0</v>
      </c>
      <c r="D7" s="3">
        <f>'81.'!J7</f>
        <v>0</v>
      </c>
    </row>
    <row r="8" spans="1:4" s="5" customFormat="1" ht="25.5">
      <c r="A8" s="3" t="s">
        <v>61</v>
      </c>
      <c r="B8" s="3" t="s">
        <v>62</v>
      </c>
      <c r="C8" s="3">
        <f>'82.'!I38</f>
        <v>0</v>
      </c>
      <c r="D8" s="3">
        <f>'82.'!J38</f>
        <v>0</v>
      </c>
    </row>
    <row r="9" spans="1:4" s="5" customFormat="1" ht="12.75">
      <c r="A9" s="3" t="s">
        <v>162</v>
      </c>
      <c r="B9" s="3" t="s">
        <v>163</v>
      </c>
      <c r="C9" s="3">
        <f>'83.'!I4</f>
        <v>0</v>
      </c>
      <c r="D9" s="3">
        <f>'83.'!J4</f>
        <v>0</v>
      </c>
    </row>
    <row r="10" spans="2:4" s="7" customFormat="1" ht="14.25">
      <c r="B10" s="7" t="s">
        <v>169</v>
      </c>
      <c r="C10" s="7">
        <f>ROUND(SUM(C2:C9),0)</f>
        <v>0</v>
      </c>
      <c r="D10" s="7">
        <f>ROUND(SUM(D2:D9),0)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25.5">
      <c r="A2" s="3">
        <v>1</v>
      </c>
      <c r="B2" s="4" t="s">
        <v>17</v>
      </c>
      <c r="C2" s="3" t="s">
        <v>18</v>
      </c>
      <c r="D2" s="4">
        <v>7</v>
      </c>
      <c r="E2" s="3" t="s">
        <v>19</v>
      </c>
      <c r="F2" s="3">
        <v>0.54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21</v>
      </c>
    </row>
    <row r="3" spans="1:12" ht="25.5">
      <c r="A3" s="3">
        <v>2</v>
      </c>
      <c r="B3" s="4" t="s">
        <v>22</v>
      </c>
      <c r="C3" s="3" t="s">
        <v>23</v>
      </c>
      <c r="D3" s="4">
        <v>7</v>
      </c>
      <c r="E3" s="3" t="s">
        <v>19</v>
      </c>
      <c r="F3" s="3">
        <v>0.76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24</v>
      </c>
    </row>
    <row r="4" spans="3:10" s="7" customFormat="1" ht="14.25">
      <c r="C4" s="7" t="s">
        <v>25</v>
      </c>
      <c r="I4" s="8">
        <f>ROUND(SUM(I2:I3),0)</f>
        <v>0</v>
      </c>
      <c r="J4" s="8">
        <f>ROUND(SUM(J2:J3),0)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scale="60" r:id="rId1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89.25">
      <c r="A2" s="3">
        <v>1</v>
      </c>
      <c r="B2" s="4" t="s">
        <v>28</v>
      </c>
      <c r="C2" s="3" t="s">
        <v>29</v>
      </c>
      <c r="D2" s="4">
        <v>14</v>
      </c>
      <c r="E2" s="3" t="s">
        <v>19</v>
      </c>
      <c r="F2" s="3">
        <v>1.69</v>
      </c>
      <c r="G2" s="3"/>
      <c r="H2" s="3"/>
      <c r="I2" s="4">
        <f>ROUND(G2*D2,0)</f>
        <v>0</v>
      </c>
      <c r="J2" s="4">
        <f>ROUND(H2*D2,0)</f>
        <v>0</v>
      </c>
      <c r="K2" s="5"/>
      <c r="L2" s="6"/>
    </row>
    <row r="3" spans="3:10" s="7" customFormat="1" ht="14.25">
      <c r="C3" s="7" t="s">
        <v>25</v>
      </c>
      <c r="I3" s="8">
        <f>ROUND(SUM(I2:I2),0)</f>
        <v>0</v>
      </c>
      <c r="J3" s="8">
        <f>ROUND(SUM(J2:J2),0)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scale="60" r:id="rId1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25.5">
      <c r="A2" s="3">
        <v>1</v>
      </c>
      <c r="B2" s="4" t="s">
        <v>32</v>
      </c>
      <c r="C2" s="3" t="s">
        <v>33</v>
      </c>
      <c r="D2" s="4">
        <v>1</v>
      </c>
      <c r="E2" s="3" t="s">
        <v>19</v>
      </c>
      <c r="F2" s="3">
        <v>25</v>
      </c>
      <c r="G2" s="3"/>
      <c r="H2" s="3"/>
      <c r="I2" s="4">
        <f>ROUND(G2*D2,0)</f>
        <v>0</v>
      </c>
      <c r="J2" s="4">
        <f>ROUND(H2*D2,0)</f>
        <v>0</v>
      </c>
      <c r="K2" s="5"/>
      <c r="L2" s="6"/>
    </row>
    <row r="3" spans="3:10" s="7" customFormat="1" ht="14.25">
      <c r="C3" s="7" t="s">
        <v>25</v>
      </c>
      <c r="I3" s="8">
        <f>ROUND(SUM(I2:I2),0)</f>
        <v>0</v>
      </c>
      <c r="J3" s="8">
        <f>ROUND(SUM(J2:J2),0)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scale="60" r:id="rId1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76.5">
      <c r="A2" s="3">
        <v>1</v>
      </c>
      <c r="B2" s="4" t="s">
        <v>36</v>
      </c>
      <c r="C2" s="3" t="s">
        <v>37</v>
      </c>
      <c r="D2" s="4">
        <v>14</v>
      </c>
      <c r="E2" s="3" t="s">
        <v>19</v>
      </c>
      <c r="F2" s="3">
        <v>0.83</v>
      </c>
      <c r="G2" s="3"/>
      <c r="H2" s="3"/>
      <c r="I2" s="4">
        <f>ROUND(G2*D2,0)</f>
        <v>0</v>
      </c>
      <c r="J2" s="4">
        <f>ROUND(H2*D2,0)</f>
        <v>0</v>
      </c>
      <c r="K2" s="5"/>
      <c r="L2" s="6"/>
    </row>
    <row r="3" spans="3:10" s="7" customFormat="1" ht="14.25">
      <c r="C3" s="7" t="s">
        <v>25</v>
      </c>
      <c r="I3" s="8">
        <f>ROUND(SUM(I2:I2),0)</f>
        <v>0</v>
      </c>
      <c r="J3" s="8">
        <f>ROUND(SUM(J2:J2),0)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scale="60" r:id="rId1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102">
      <c r="A2" s="3">
        <v>1</v>
      </c>
      <c r="B2" s="4" t="s">
        <v>40</v>
      </c>
      <c r="C2" s="3" t="s">
        <v>41</v>
      </c>
      <c r="D2" s="4">
        <v>45</v>
      </c>
      <c r="E2" s="3" t="s">
        <v>42</v>
      </c>
      <c r="F2" s="3">
        <v>0.12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43</v>
      </c>
    </row>
    <row r="3" spans="3:10" s="7" customFormat="1" ht="14.25">
      <c r="C3" s="7" t="s">
        <v>25</v>
      </c>
      <c r="I3" s="8">
        <f>ROUND(SUM(I2:I2),0)</f>
        <v>0</v>
      </c>
      <c r="J3" s="8">
        <f>ROUND(SUM(J2:J2),0)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scale="60" r:id="rId1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51">
      <c r="A2" s="3">
        <v>1</v>
      </c>
      <c r="B2" s="4" t="s">
        <v>46</v>
      </c>
      <c r="C2" s="3" t="s">
        <v>47</v>
      </c>
      <c r="D2" s="4">
        <v>22</v>
      </c>
      <c r="E2" s="3" t="s">
        <v>42</v>
      </c>
      <c r="F2" s="3">
        <v>0.25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48</v>
      </c>
    </row>
    <row r="3" spans="1:12" ht="63.75">
      <c r="A3" s="3">
        <v>2</v>
      </c>
      <c r="B3" s="4" t="s">
        <v>49</v>
      </c>
      <c r="C3" s="3" t="s">
        <v>50</v>
      </c>
      <c r="D3" s="4">
        <v>2</v>
      </c>
      <c r="E3" s="3" t="s">
        <v>42</v>
      </c>
      <c r="F3" s="3">
        <v>0.91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51</v>
      </c>
    </row>
    <row r="4" spans="1:12" ht="76.5">
      <c r="A4" s="3">
        <v>3</v>
      </c>
      <c r="B4" s="4" t="s">
        <v>52</v>
      </c>
      <c r="C4" s="3" t="s">
        <v>53</v>
      </c>
      <c r="D4" s="4">
        <v>45</v>
      </c>
      <c r="E4" s="3" t="s">
        <v>42</v>
      </c>
      <c r="F4" s="3">
        <v>1.2</v>
      </c>
      <c r="G4" s="3"/>
      <c r="H4" s="3"/>
      <c r="I4" s="4">
        <f>ROUND(G4*D4,0)</f>
        <v>0</v>
      </c>
      <c r="J4" s="4">
        <f>ROUND(H4*D4,0)</f>
        <v>0</v>
      </c>
      <c r="K4" s="5" t="s">
        <v>20</v>
      </c>
      <c r="L4" s="6" t="s">
        <v>54</v>
      </c>
    </row>
    <row r="5" spans="1:12" ht="76.5">
      <c r="A5" s="3">
        <v>4</v>
      </c>
      <c r="B5" s="4" t="s">
        <v>55</v>
      </c>
      <c r="C5" s="3" t="s">
        <v>56</v>
      </c>
      <c r="D5" s="4">
        <v>20</v>
      </c>
      <c r="E5" s="3" t="s">
        <v>42</v>
      </c>
      <c r="F5" s="3">
        <v>0.94</v>
      </c>
      <c r="G5" s="3"/>
      <c r="H5" s="3"/>
      <c r="I5" s="4">
        <f>ROUND(G5*D5,0)</f>
        <v>0</v>
      </c>
      <c r="J5" s="4">
        <f>ROUND(H5*D5,0)</f>
        <v>0</v>
      </c>
      <c r="K5" s="5" t="s">
        <v>20</v>
      </c>
      <c r="L5" s="6" t="s">
        <v>57</v>
      </c>
    </row>
    <row r="6" spans="1:12" ht="63.75">
      <c r="A6" s="3">
        <v>5</v>
      </c>
      <c r="B6" s="4" t="s">
        <v>58</v>
      </c>
      <c r="C6" s="3" t="s">
        <v>59</v>
      </c>
      <c r="D6" s="4">
        <v>8</v>
      </c>
      <c r="E6" s="3" t="s">
        <v>42</v>
      </c>
      <c r="F6" s="3">
        <v>0.46</v>
      </c>
      <c r="G6" s="3"/>
      <c r="H6" s="3"/>
      <c r="I6" s="4">
        <f>ROUND(G6*D6,0)</f>
        <v>0</v>
      </c>
      <c r="J6" s="4">
        <f>ROUND(H6*D6,0)</f>
        <v>0</v>
      </c>
      <c r="K6" s="5" t="s">
        <v>20</v>
      </c>
      <c r="L6" s="6" t="s">
        <v>60</v>
      </c>
    </row>
    <row r="7" spans="3:10" s="7" customFormat="1" ht="14.25">
      <c r="C7" s="7" t="s">
        <v>25</v>
      </c>
      <c r="I7" s="8">
        <f>ROUND(SUM(I2:I6),0)</f>
        <v>0</v>
      </c>
      <c r="J7" s="8">
        <f>ROUND(SUM(J2:J6),0)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scale="60" r:id="rId1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8"/>
  <sheetViews>
    <sheetView zoomScalePageLayoutView="0" workbookViewId="0" topLeftCell="A15">
      <selection activeCell="A1" sqref="A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</cols>
  <sheetData>
    <row r="1" spans="1:12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25.5">
      <c r="A2" s="3">
        <v>1</v>
      </c>
      <c r="B2" s="4" t="s">
        <v>63</v>
      </c>
      <c r="C2" s="3" t="s">
        <v>64</v>
      </c>
      <c r="D2" s="4">
        <v>40</v>
      </c>
      <c r="E2" s="3" t="s">
        <v>19</v>
      </c>
      <c r="F2" s="3">
        <v>0.44</v>
      </c>
      <c r="G2" s="3"/>
      <c r="H2" s="3"/>
      <c r="I2" s="4">
        <f aca="true" t="shared" si="0" ref="I2:I36">ROUND(G2*D2,0)</f>
        <v>0</v>
      </c>
      <c r="J2" s="4">
        <f aca="true" t="shared" si="1" ref="J2:J36">ROUND(H2*D2,0)</f>
        <v>0</v>
      </c>
      <c r="K2" s="5" t="s">
        <v>20</v>
      </c>
      <c r="L2" s="6" t="s">
        <v>65</v>
      </c>
    </row>
    <row r="3" spans="1:12" ht="38.25">
      <c r="A3" s="3">
        <v>2</v>
      </c>
      <c r="B3" s="4" t="s">
        <v>66</v>
      </c>
      <c r="C3" s="3" t="s">
        <v>67</v>
      </c>
      <c r="D3" s="4">
        <v>2</v>
      </c>
      <c r="E3" s="3" t="s">
        <v>19</v>
      </c>
      <c r="F3" s="3">
        <v>5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68</v>
      </c>
    </row>
    <row r="4" spans="1:12" ht="102">
      <c r="A4" s="3">
        <v>3</v>
      </c>
      <c r="B4" s="4" t="s">
        <v>69</v>
      </c>
      <c r="C4" s="3" t="s">
        <v>70</v>
      </c>
      <c r="D4" s="4">
        <v>1</v>
      </c>
      <c r="E4" s="3" t="s">
        <v>19</v>
      </c>
      <c r="F4" s="3">
        <v>21.68</v>
      </c>
      <c r="G4" s="3"/>
      <c r="H4" s="3"/>
      <c r="I4" s="4">
        <f t="shared" si="0"/>
        <v>0</v>
      </c>
      <c r="J4" s="4">
        <f t="shared" si="1"/>
        <v>0</v>
      </c>
      <c r="K4" s="5"/>
      <c r="L4" s="6"/>
    </row>
    <row r="5" spans="1:12" ht="102">
      <c r="A5" s="3">
        <v>4</v>
      </c>
      <c r="B5" s="4" t="s">
        <v>71</v>
      </c>
      <c r="C5" s="3" t="s">
        <v>72</v>
      </c>
      <c r="D5" s="4">
        <v>1</v>
      </c>
      <c r="E5" s="3" t="s">
        <v>19</v>
      </c>
      <c r="F5" s="3">
        <v>25</v>
      </c>
      <c r="G5" s="3"/>
      <c r="H5" s="3"/>
      <c r="I5" s="4">
        <f t="shared" si="0"/>
        <v>0</v>
      </c>
      <c r="J5" s="4">
        <f t="shared" si="1"/>
        <v>0</v>
      </c>
      <c r="K5" s="5"/>
      <c r="L5" s="6"/>
    </row>
    <row r="6" spans="1:12" ht="25.5">
      <c r="A6" s="3">
        <v>5</v>
      </c>
      <c r="B6" s="4" t="s">
        <v>73</v>
      </c>
      <c r="C6" s="3" t="s">
        <v>74</v>
      </c>
      <c r="D6" s="4">
        <v>1</v>
      </c>
      <c r="E6" s="3" t="s">
        <v>19</v>
      </c>
      <c r="F6" s="3">
        <v>25.5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75</v>
      </c>
    </row>
    <row r="7" spans="1:12" ht="25.5">
      <c r="A7" s="3">
        <v>6</v>
      </c>
      <c r="B7" s="4" t="s">
        <v>76</v>
      </c>
      <c r="C7" s="3" t="s">
        <v>77</v>
      </c>
      <c r="D7" s="4">
        <v>1</v>
      </c>
      <c r="E7" s="3" t="s">
        <v>19</v>
      </c>
      <c r="F7" s="3">
        <v>15.4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78</v>
      </c>
    </row>
    <row r="8" spans="1:12" ht="25.5">
      <c r="A8" s="3">
        <v>7</v>
      </c>
      <c r="B8" s="4" t="s">
        <v>79</v>
      </c>
      <c r="C8" s="3" t="s">
        <v>80</v>
      </c>
      <c r="D8" s="4">
        <v>1</v>
      </c>
      <c r="E8" s="3" t="s">
        <v>19</v>
      </c>
      <c r="F8" s="3">
        <v>25</v>
      </c>
      <c r="G8" s="3"/>
      <c r="H8" s="3"/>
      <c r="I8" s="4">
        <f t="shared" si="0"/>
        <v>0</v>
      </c>
      <c r="J8" s="4">
        <f t="shared" si="1"/>
        <v>0</v>
      </c>
      <c r="K8" s="5"/>
      <c r="L8" s="6"/>
    </row>
    <row r="9" spans="1:12" ht="38.25">
      <c r="A9" s="3">
        <v>8</v>
      </c>
      <c r="B9" s="4" t="s">
        <v>81</v>
      </c>
      <c r="C9" s="3" t="s">
        <v>82</v>
      </c>
      <c r="D9" s="4">
        <v>4</v>
      </c>
      <c r="E9" s="3" t="s">
        <v>19</v>
      </c>
      <c r="F9" s="3">
        <v>2</v>
      </c>
      <c r="G9" s="3"/>
      <c r="H9" s="3"/>
      <c r="I9" s="4">
        <f t="shared" si="0"/>
        <v>0</v>
      </c>
      <c r="J9" s="4">
        <f t="shared" si="1"/>
        <v>0</v>
      </c>
      <c r="K9" s="5" t="s">
        <v>20</v>
      </c>
      <c r="L9" s="6" t="s">
        <v>83</v>
      </c>
    </row>
    <row r="10" spans="1:12" ht="38.25">
      <c r="A10" s="3">
        <v>9</v>
      </c>
      <c r="B10" s="4" t="s">
        <v>84</v>
      </c>
      <c r="C10" s="3" t="s">
        <v>85</v>
      </c>
      <c r="D10" s="4">
        <v>5</v>
      </c>
      <c r="E10" s="3" t="s">
        <v>19</v>
      </c>
      <c r="F10" s="3">
        <v>2.5</v>
      </c>
      <c r="G10" s="3"/>
      <c r="H10" s="3"/>
      <c r="I10" s="4">
        <f t="shared" si="0"/>
        <v>0</v>
      </c>
      <c r="J10" s="4">
        <f t="shared" si="1"/>
        <v>0</v>
      </c>
      <c r="K10" s="5" t="s">
        <v>20</v>
      </c>
      <c r="L10" s="6" t="s">
        <v>86</v>
      </c>
    </row>
    <row r="11" spans="1:12" ht="38.25">
      <c r="A11" s="3">
        <v>10</v>
      </c>
      <c r="B11" s="4" t="s">
        <v>87</v>
      </c>
      <c r="C11" s="3" t="s">
        <v>88</v>
      </c>
      <c r="D11" s="4">
        <v>5</v>
      </c>
      <c r="E11" s="3" t="s">
        <v>19</v>
      </c>
      <c r="F11" s="3">
        <v>3</v>
      </c>
      <c r="G11" s="3"/>
      <c r="H11" s="3"/>
      <c r="I11" s="4">
        <f t="shared" si="0"/>
        <v>0</v>
      </c>
      <c r="J11" s="4">
        <f t="shared" si="1"/>
        <v>0</v>
      </c>
      <c r="K11" s="5" t="s">
        <v>20</v>
      </c>
      <c r="L11" s="6" t="s">
        <v>89</v>
      </c>
    </row>
    <row r="12" spans="1:12" ht="38.25">
      <c r="A12" s="3">
        <v>11</v>
      </c>
      <c r="B12" s="4" t="s">
        <v>90</v>
      </c>
      <c r="C12" s="3" t="s">
        <v>91</v>
      </c>
      <c r="D12" s="4">
        <v>2</v>
      </c>
      <c r="E12" s="3" t="s">
        <v>19</v>
      </c>
      <c r="F12" s="3">
        <v>1.7</v>
      </c>
      <c r="G12" s="3"/>
      <c r="H12" s="3"/>
      <c r="I12" s="4">
        <f t="shared" si="0"/>
        <v>0</v>
      </c>
      <c r="J12" s="4">
        <f t="shared" si="1"/>
        <v>0</v>
      </c>
      <c r="K12" s="5" t="s">
        <v>20</v>
      </c>
      <c r="L12" s="6" t="s">
        <v>92</v>
      </c>
    </row>
    <row r="13" spans="1:12" ht="25.5">
      <c r="A13" s="3">
        <v>12</v>
      </c>
      <c r="B13" s="4" t="s">
        <v>93</v>
      </c>
      <c r="C13" s="3" t="s">
        <v>94</v>
      </c>
      <c r="D13" s="4">
        <v>2</v>
      </c>
      <c r="E13" s="3" t="s">
        <v>19</v>
      </c>
      <c r="F13" s="3">
        <v>2.2</v>
      </c>
      <c r="G13" s="3"/>
      <c r="H13" s="3"/>
      <c r="I13" s="4">
        <f t="shared" si="0"/>
        <v>0</v>
      </c>
      <c r="J13" s="4">
        <f t="shared" si="1"/>
        <v>0</v>
      </c>
      <c r="K13" s="5" t="s">
        <v>20</v>
      </c>
      <c r="L13" s="6" t="s">
        <v>95</v>
      </c>
    </row>
    <row r="14" spans="1:12" ht="127.5">
      <c r="A14" s="3">
        <v>13</v>
      </c>
      <c r="B14" s="4" t="s">
        <v>96</v>
      </c>
      <c r="C14" s="3" t="s">
        <v>97</v>
      </c>
      <c r="D14" s="4">
        <v>1</v>
      </c>
      <c r="E14" s="3" t="s">
        <v>19</v>
      </c>
      <c r="F14" s="3">
        <v>10.78</v>
      </c>
      <c r="G14" s="3"/>
      <c r="H14" s="3"/>
      <c r="I14" s="4">
        <f t="shared" si="0"/>
        <v>0</v>
      </c>
      <c r="J14" s="4">
        <f t="shared" si="1"/>
        <v>0</v>
      </c>
      <c r="K14" s="5"/>
      <c r="L14" s="6"/>
    </row>
    <row r="15" spans="1:12" ht="89.25">
      <c r="A15" s="3">
        <v>14</v>
      </c>
      <c r="B15" s="4" t="s">
        <v>98</v>
      </c>
      <c r="C15" s="3" t="s">
        <v>99</v>
      </c>
      <c r="D15" s="4">
        <v>3</v>
      </c>
      <c r="E15" s="3" t="s">
        <v>19</v>
      </c>
      <c r="F15" s="3">
        <v>1.97</v>
      </c>
      <c r="G15" s="3"/>
      <c r="H15" s="3"/>
      <c r="I15" s="4">
        <f t="shared" si="0"/>
        <v>0</v>
      </c>
      <c r="J15" s="4">
        <f t="shared" si="1"/>
        <v>0</v>
      </c>
      <c r="K15" s="5" t="s">
        <v>20</v>
      </c>
      <c r="L15" s="6" t="s">
        <v>100</v>
      </c>
    </row>
    <row r="16" spans="1:12" ht="89.25">
      <c r="A16" s="3">
        <v>15</v>
      </c>
      <c r="B16" s="4" t="s">
        <v>101</v>
      </c>
      <c r="C16" s="3" t="s">
        <v>102</v>
      </c>
      <c r="D16" s="4">
        <v>2</v>
      </c>
      <c r="E16" s="3" t="s">
        <v>19</v>
      </c>
      <c r="F16" s="3">
        <v>1.97</v>
      </c>
      <c r="G16" s="3"/>
      <c r="H16" s="3"/>
      <c r="I16" s="4">
        <f t="shared" si="0"/>
        <v>0</v>
      </c>
      <c r="J16" s="4">
        <f t="shared" si="1"/>
        <v>0</v>
      </c>
      <c r="K16" s="5" t="s">
        <v>20</v>
      </c>
      <c r="L16" s="6" t="s">
        <v>103</v>
      </c>
    </row>
    <row r="17" spans="1:12" ht="89.25">
      <c r="A17" s="3">
        <v>16</v>
      </c>
      <c r="B17" s="4" t="s">
        <v>104</v>
      </c>
      <c r="C17" s="3" t="s">
        <v>105</v>
      </c>
      <c r="D17" s="4">
        <v>1</v>
      </c>
      <c r="E17" s="3" t="s">
        <v>19</v>
      </c>
      <c r="F17" s="3">
        <v>1.97</v>
      </c>
      <c r="G17" s="3"/>
      <c r="H17" s="3"/>
      <c r="I17" s="4">
        <f t="shared" si="0"/>
        <v>0</v>
      </c>
      <c r="J17" s="4">
        <f t="shared" si="1"/>
        <v>0</v>
      </c>
      <c r="K17" s="5" t="s">
        <v>20</v>
      </c>
      <c r="L17" s="6" t="s">
        <v>106</v>
      </c>
    </row>
    <row r="18" spans="1:12" ht="89.25">
      <c r="A18" s="3">
        <v>17</v>
      </c>
      <c r="B18" s="4" t="s">
        <v>107</v>
      </c>
      <c r="C18" s="3" t="s">
        <v>108</v>
      </c>
      <c r="D18" s="4">
        <v>4</v>
      </c>
      <c r="E18" s="3" t="s">
        <v>19</v>
      </c>
      <c r="F18" s="3">
        <v>1.97</v>
      </c>
      <c r="G18" s="3"/>
      <c r="H18" s="3"/>
      <c r="I18" s="4">
        <f t="shared" si="0"/>
        <v>0</v>
      </c>
      <c r="J18" s="4">
        <f t="shared" si="1"/>
        <v>0</v>
      </c>
      <c r="K18" s="5" t="s">
        <v>20</v>
      </c>
      <c r="L18" s="6" t="s">
        <v>109</v>
      </c>
    </row>
    <row r="19" spans="1:12" ht="89.25">
      <c r="A19" s="3">
        <v>18</v>
      </c>
      <c r="B19" s="4" t="s">
        <v>110</v>
      </c>
      <c r="C19" s="3" t="s">
        <v>111</v>
      </c>
      <c r="D19" s="4">
        <v>2</v>
      </c>
      <c r="E19" s="3" t="s">
        <v>19</v>
      </c>
      <c r="F19" s="3">
        <v>1.97</v>
      </c>
      <c r="G19" s="3"/>
      <c r="H19" s="3"/>
      <c r="I19" s="4">
        <f t="shared" si="0"/>
        <v>0</v>
      </c>
      <c r="J19" s="4">
        <f t="shared" si="1"/>
        <v>0</v>
      </c>
      <c r="K19" s="5" t="s">
        <v>20</v>
      </c>
      <c r="L19" s="6" t="s">
        <v>112</v>
      </c>
    </row>
    <row r="20" spans="1:12" ht="89.25">
      <c r="A20" s="3">
        <v>19</v>
      </c>
      <c r="B20" s="4" t="s">
        <v>113</v>
      </c>
      <c r="C20" s="3" t="s">
        <v>114</v>
      </c>
      <c r="D20" s="4">
        <v>1</v>
      </c>
      <c r="E20" s="3" t="s">
        <v>19</v>
      </c>
      <c r="F20" s="3">
        <v>1.97</v>
      </c>
      <c r="G20" s="3"/>
      <c r="H20" s="3"/>
      <c r="I20" s="4">
        <f t="shared" si="0"/>
        <v>0</v>
      </c>
      <c r="J20" s="4">
        <f t="shared" si="1"/>
        <v>0</v>
      </c>
      <c r="K20" s="5" t="s">
        <v>20</v>
      </c>
      <c r="L20" s="6" t="s">
        <v>115</v>
      </c>
    </row>
    <row r="21" spans="1:12" ht="89.25">
      <c r="A21" s="3">
        <v>20</v>
      </c>
      <c r="B21" s="4" t="s">
        <v>116</v>
      </c>
      <c r="C21" s="3" t="s">
        <v>117</v>
      </c>
      <c r="D21" s="4">
        <v>1</v>
      </c>
      <c r="E21" s="3" t="s">
        <v>19</v>
      </c>
      <c r="F21" s="3">
        <v>1.97</v>
      </c>
      <c r="G21" s="3"/>
      <c r="H21" s="3"/>
      <c r="I21" s="4">
        <f t="shared" si="0"/>
        <v>0</v>
      </c>
      <c r="J21" s="4">
        <f t="shared" si="1"/>
        <v>0</v>
      </c>
      <c r="K21" s="5" t="s">
        <v>20</v>
      </c>
      <c r="L21" s="6" t="s">
        <v>118</v>
      </c>
    </row>
    <row r="22" spans="1:12" ht="76.5">
      <c r="A22" s="3">
        <v>21</v>
      </c>
      <c r="B22" s="4" t="s">
        <v>119</v>
      </c>
      <c r="C22" s="3" t="s">
        <v>120</v>
      </c>
      <c r="D22" s="4">
        <v>6</v>
      </c>
      <c r="E22" s="3" t="s">
        <v>19</v>
      </c>
      <c r="F22" s="3">
        <v>0.51</v>
      </c>
      <c r="G22" s="3"/>
      <c r="H22" s="3"/>
      <c r="I22" s="4">
        <f t="shared" si="0"/>
        <v>0</v>
      </c>
      <c r="J22" s="4">
        <f t="shared" si="1"/>
        <v>0</v>
      </c>
      <c r="K22" s="5" t="s">
        <v>20</v>
      </c>
      <c r="L22" s="6" t="s">
        <v>121</v>
      </c>
    </row>
    <row r="23" spans="1:12" ht="89.25">
      <c r="A23" s="3">
        <v>22</v>
      </c>
      <c r="B23" s="4" t="s">
        <v>122</v>
      </c>
      <c r="C23" s="3" t="s">
        <v>123</v>
      </c>
      <c r="D23" s="4">
        <v>4</v>
      </c>
      <c r="E23" s="3" t="s">
        <v>19</v>
      </c>
      <c r="F23" s="3">
        <v>0.51</v>
      </c>
      <c r="G23" s="3"/>
      <c r="H23" s="3"/>
      <c r="I23" s="4">
        <f t="shared" si="0"/>
        <v>0</v>
      </c>
      <c r="J23" s="4">
        <f t="shared" si="1"/>
        <v>0</v>
      </c>
      <c r="K23" s="5" t="s">
        <v>20</v>
      </c>
      <c r="L23" s="6" t="s">
        <v>124</v>
      </c>
    </row>
    <row r="24" spans="1:12" ht="76.5">
      <c r="A24" s="3">
        <v>23</v>
      </c>
      <c r="B24" s="4" t="s">
        <v>125</v>
      </c>
      <c r="C24" s="3" t="s">
        <v>126</v>
      </c>
      <c r="D24" s="4">
        <v>1</v>
      </c>
      <c r="E24" s="3" t="s">
        <v>19</v>
      </c>
      <c r="F24" s="3">
        <v>0.56</v>
      </c>
      <c r="G24" s="3"/>
      <c r="H24" s="3"/>
      <c r="I24" s="4">
        <f t="shared" si="0"/>
        <v>0</v>
      </c>
      <c r="J24" s="4">
        <f t="shared" si="1"/>
        <v>0</v>
      </c>
      <c r="K24" s="5" t="s">
        <v>20</v>
      </c>
      <c r="L24" s="6" t="s">
        <v>127</v>
      </c>
    </row>
    <row r="25" spans="1:12" ht="76.5">
      <c r="A25" s="3">
        <v>24</v>
      </c>
      <c r="B25" s="4" t="s">
        <v>128</v>
      </c>
      <c r="C25" s="3" t="s">
        <v>129</v>
      </c>
      <c r="D25" s="4">
        <v>1</v>
      </c>
      <c r="E25" s="3" t="s">
        <v>19</v>
      </c>
      <c r="F25" s="3">
        <v>0.76</v>
      </c>
      <c r="G25" s="3"/>
      <c r="H25" s="3"/>
      <c r="I25" s="4">
        <f t="shared" si="0"/>
        <v>0</v>
      </c>
      <c r="J25" s="4">
        <f t="shared" si="1"/>
        <v>0</v>
      </c>
      <c r="K25" s="5"/>
      <c r="L25" s="6"/>
    </row>
    <row r="26" spans="1:12" ht="89.25">
      <c r="A26" s="3">
        <v>25</v>
      </c>
      <c r="B26" s="4" t="s">
        <v>130</v>
      </c>
      <c r="C26" s="3" t="s">
        <v>131</v>
      </c>
      <c r="D26" s="4">
        <v>1</v>
      </c>
      <c r="E26" s="3" t="s">
        <v>19</v>
      </c>
      <c r="F26" s="3">
        <v>0.61</v>
      </c>
      <c r="G26" s="3"/>
      <c r="H26" s="3"/>
      <c r="I26" s="4">
        <f t="shared" si="0"/>
        <v>0</v>
      </c>
      <c r="J26" s="4">
        <f t="shared" si="1"/>
        <v>0</v>
      </c>
      <c r="K26" s="5" t="s">
        <v>20</v>
      </c>
      <c r="L26" s="6" t="s">
        <v>132</v>
      </c>
    </row>
    <row r="27" spans="1:12" ht="76.5">
      <c r="A27" s="3">
        <v>26</v>
      </c>
      <c r="B27" s="4" t="s">
        <v>133</v>
      </c>
      <c r="C27" s="3" t="s">
        <v>134</v>
      </c>
      <c r="D27" s="4">
        <v>14</v>
      </c>
      <c r="E27" s="3" t="s">
        <v>19</v>
      </c>
      <c r="F27" s="3">
        <v>0.51</v>
      </c>
      <c r="G27" s="3"/>
      <c r="H27" s="3"/>
      <c r="I27" s="4">
        <f t="shared" si="0"/>
        <v>0</v>
      </c>
      <c r="J27" s="4">
        <f t="shared" si="1"/>
        <v>0</v>
      </c>
      <c r="K27" s="5" t="s">
        <v>20</v>
      </c>
      <c r="L27" s="6" t="s">
        <v>135</v>
      </c>
    </row>
    <row r="28" spans="1:12" ht="76.5">
      <c r="A28" s="3">
        <v>27</v>
      </c>
      <c r="B28" s="4" t="s">
        <v>136</v>
      </c>
      <c r="C28" s="3" t="s">
        <v>137</v>
      </c>
      <c r="D28" s="4">
        <v>14</v>
      </c>
      <c r="E28" s="3" t="s">
        <v>19</v>
      </c>
      <c r="F28" s="3">
        <v>0.51</v>
      </c>
      <c r="G28" s="3"/>
      <c r="H28" s="3"/>
      <c r="I28" s="4">
        <f t="shared" si="0"/>
        <v>0</v>
      </c>
      <c r="J28" s="4">
        <f t="shared" si="1"/>
        <v>0</v>
      </c>
      <c r="K28" s="5" t="s">
        <v>20</v>
      </c>
      <c r="L28" s="6" t="s">
        <v>138</v>
      </c>
    </row>
    <row r="29" spans="1:12" ht="63.75">
      <c r="A29" s="3">
        <v>28</v>
      </c>
      <c r="B29" s="4" t="s">
        <v>139</v>
      </c>
      <c r="C29" s="3" t="s">
        <v>140</v>
      </c>
      <c r="D29" s="4">
        <v>14</v>
      </c>
      <c r="E29" s="3" t="s">
        <v>19</v>
      </c>
      <c r="F29" s="3">
        <v>0.02</v>
      </c>
      <c r="G29" s="3"/>
      <c r="H29" s="3"/>
      <c r="I29" s="4">
        <f t="shared" si="0"/>
        <v>0</v>
      </c>
      <c r="J29" s="4">
        <f t="shared" si="1"/>
        <v>0</v>
      </c>
      <c r="K29" s="5" t="s">
        <v>20</v>
      </c>
      <c r="L29" s="6" t="s">
        <v>141</v>
      </c>
    </row>
    <row r="30" spans="1:12" ht="76.5">
      <c r="A30" s="3">
        <v>29</v>
      </c>
      <c r="B30" s="4" t="s">
        <v>142</v>
      </c>
      <c r="C30" s="3" t="s">
        <v>143</v>
      </c>
      <c r="D30" s="4">
        <v>1</v>
      </c>
      <c r="E30" s="3" t="s">
        <v>19</v>
      </c>
      <c r="F30" s="3">
        <v>1.09</v>
      </c>
      <c r="G30" s="3"/>
      <c r="H30" s="3"/>
      <c r="I30" s="4">
        <f t="shared" si="0"/>
        <v>0</v>
      </c>
      <c r="J30" s="4">
        <f t="shared" si="1"/>
        <v>0</v>
      </c>
      <c r="K30" s="5"/>
      <c r="L30" s="6"/>
    </row>
    <row r="31" spans="1:12" ht="76.5">
      <c r="A31" s="3">
        <v>30</v>
      </c>
      <c r="B31" s="4" t="s">
        <v>144</v>
      </c>
      <c r="C31" s="3" t="s">
        <v>145</v>
      </c>
      <c r="D31" s="4">
        <v>1</v>
      </c>
      <c r="E31" s="3" t="s">
        <v>19</v>
      </c>
      <c r="F31" s="3">
        <v>0.61</v>
      </c>
      <c r="G31" s="3"/>
      <c r="H31" s="3"/>
      <c r="I31" s="4">
        <f t="shared" si="0"/>
        <v>0</v>
      </c>
      <c r="J31" s="4">
        <f t="shared" si="1"/>
        <v>0</v>
      </c>
      <c r="K31" s="5" t="s">
        <v>20</v>
      </c>
      <c r="L31" s="6" t="s">
        <v>146</v>
      </c>
    </row>
    <row r="32" spans="1:12" ht="102">
      <c r="A32" s="3">
        <v>31</v>
      </c>
      <c r="B32" s="4" t="s">
        <v>147</v>
      </c>
      <c r="C32" s="3" t="s">
        <v>148</v>
      </c>
      <c r="D32" s="4">
        <v>1</v>
      </c>
      <c r="E32" s="3" t="s">
        <v>19</v>
      </c>
      <c r="F32" s="3">
        <v>2.88</v>
      </c>
      <c r="G32" s="3"/>
      <c r="H32" s="3"/>
      <c r="I32" s="4">
        <f t="shared" si="0"/>
        <v>0</v>
      </c>
      <c r="J32" s="4">
        <f t="shared" si="1"/>
        <v>0</v>
      </c>
      <c r="K32" s="5" t="s">
        <v>20</v>
      </c>
      <c r="L32" s="6" t="s">
        <v>149</v>
      </c>
    </row>
    <row r="33" spans="1:12" ht="114.75">
      <c r="A33" s="3">
        <v>32</v>
      </c>
      <c r="B33" s="4" t="s">
        <v>150</v>
      </c>
      <c r="C33" s="3" t="s">
        <v>151</v>
      </c>
      <c r="D33" s="4">
        <v>1</v>
      </c>
      <c r="E33" s="3" t="s">
        <v>19</v>
      </c>
      <c r="F33" s="3">
        <v>0.69</v>
      </c>
      <c r="G33" s="3"/>
      <c r="H33" s="3"/>
      <c r="I33" s="4">
        <f t="shared" si="0"/>
        <v>0</v>
      </c>
      <c r="J33" s="4">
        <f t="shared" si="1"/>
        <v>0</v>
      </c>
      <c r="K33" s="5" t="s">
        <v>20</v>
      </c>
      <c r="L33" s="6" t="s">
        <v>152</v>
      </c>
    </row>
    <row r="34" spans="1:12" ht="51">
      <c r="A34" s="3">
        <v>33</v>
      </c>
      <c r="B34" s="4" t="s">
        <v>153</v>
      </c>
      <c r="C34" s="3" t="s">
        <v>154</v>
      </c>
      <c r="D34" s="4">
        <v>4</v>
      </c>
      <c r="E34" s="3" t="s">
        <v>19</v>
      </c>
      <c r="F34" s="3">
        <v>0.12</v>
      </c>
      <c r="G34" s="3"/>
      <c r="H34" s="3"/>
      <c r="I34" s="4">
        <f t="shared" si="0"/>
        <v>0</v>
      </c>
      <c r="J34" s="4">
        <f t="shared" si="1"/>
        <v>0</v>
      </c>
      <c r="K34" s="5" t="s">
        <v>20</v>
      </c>
      <c r="L34" s="6" t="s">
        <v>155</v>
      </c>
    </row>
    <row r="35" spans="1:12" ht="51">
      <c r="A35" s="3">
        <v>34</v>
      </c>
      <c r="B35" s="4" t="s">
        <v>156</v>
      </c>
      <c r="C35" s="3" t="s">
        <v>157</v>
      </c>
      <c r="D35" s="4">
        <v>4</v>
      </c>
      <c r="E35" s="3" t="s">
        <v>19</v>
      </c>
      <c r="F35" s="3">
        <v>1.08</v>
      </c>
      <c r="G35" s="3"/>
      <c r="H35" s="3"/>
      <c r="I35" s="4">
        <f t="shared" si="0"/>
        <v>0</v>
      </c>
      <c r="J35" s="4">
        <f t="shared" si="1"/>
        <v>0</v>
      </c>
      <c r="K35" s="5" t="s">
        <v>20</v>
      </c>
      <c r="L35" s="6" t="s">
        <v>158</v>
      </c>
    </row>
    <row r="36" spans="1:12" ht="89.25">
      <c r="A36" s="3">
        <v>35</v>
      </c>
      <c r="B36" s="4" t="s">
        <v>159</v>
      </c>
      <c r="C36" s="3" t="s">
        <v>160</v>
      </c>
      <c r="D36" s="4">
        <v>1</v>
      </c>
      <c r="E36" s="3" t="s">
        <v>19</v>
      </c>
      <c r="F36" s="3">
        <v>0.85</v>
      </c>
      <c r="G36" s="3"/>
      <c r="H36" s="3"/>
      <c r="I36" s="4">
        <f t="shared" si="0"/>
        <v>0</v>
      </c>
      <c r="J36" s="4">
        <f t="shared" si="1"/>
        <v>0</v>
      </c>
      <c r="K36" s="5" t="s">
        <v>20</v>
      </c>
      <c r="L36" s="6" t="s">
        <v>161</v>
      </c>
    </row>
    <row r="37" spans="1:12" s="7" customFormat="1" ht="25.5">
      <c r="A37" s="3">
        <v>36</v>
      </c>
      <c r="B37" s="4"/>
      <c r="C37" s="3" t="s">
        <v>186</v>
      </c>
      <c r="D37" s="4">
        <v>1</v>
      </c>
      <c r="E37" s="3" t="s">
        <v>19</v>
      </c>
      <c r="F37" s="3">
        <v>25.5</v>
      </c>
      <c r="G37" s="3"/>
      <c r="H37" s="3"/>
      <c r="I37" s="4">
        <f>ROUND(G37*D37,0)</f>
        <v>0</v>
      </c>
      <c r="J37" s="4">
        <f>ROUND(H37*D37,0)</f>
        <v>0</v>
      </c>
      <c r="K37" s="5"/>
      <c r="L37" s="6"/>
    </row>
    <row r="38" spans="1:12" ht="14.25">
      <c r="A38" s="7"/>
      <c r="B38" s="7"/>
      <c r="C38" s="7" t="s">
        <v>25</v>
      </c>
      <c r="D38" s="7"/>
      <c r="E38" s="7"/>
      <c r="F38" s="7"/>
      <c r="G38" s="7"/>
      <c r="H38" s="7"/>
      <c r="I38" s="8">
        <f>ROUND(SUM(I2:I37),0)</f>
        <v>0</v>
      </c>
      <c r="J38" s="8">
        <f>ROUND(SUM(J2:J37),0)</f>
        <v>0</v>
      </c>
      <c r="K38" s="7"/>
      <c r="L38" s="7"/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scale="60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Kocsis J</cp:lastModifiedBy>
  <cp:lastPrinted>2017-09-25T12:24:05Z</cp:lastPrinted>
  <dcterms:created xsi:type="dcterms:W3CDTF">2017-09-12T15:59:21Z</dcterms:created>
  <dcterms:modified xsi:type="dcterms:W3CDTF">2017-09-25T12:25:21Z</dcterms:modified>
  <cp:category/>
  <cp:version/>
  <cp:contentType/>
  <cp:contentStatus/>
</cp:coreProperties>
</file>